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etto\Desktop\certificates\finanza\"/>
    </mc:Choice>
  </mc:AlternateContent>
  <xr:revisionPtr revIDLastSave="0" documentId="13_ncr:1_{9E8C7D8D-EDCC-4154-833E-F448813375ED}" xr6:coauthVersionLast="45" xr6:coauthVersionMax="45" xr10:uidLastSave="{00000000-0000-0000-0000-000000000000}"/>
  <bookViews>
    <workbookView xWindow="-110" yWindow="-110" windowWidth="19420" windowHeight="10420" activeTab="2" xr2:uid="{FCF7F471-FB33-4D4D-961E-BC98104D98B9}"/>
  </bookViews>
  <sheets>
    <sheet name="Foglio1" sheetId="1" r:id="rId1"/>
    <sheet name="Foglio2" sheetId="2" r:id="rId2"/>
    <sheet name="Foglio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3" l="1"/>
  <c r="C21" i="3"/>
  <c r="D19" i="3"/>
  <c r="C19" i="3"/>
  <c r="D18" i="3"/>
  <c r="C22" i="3"/>
  <c r="D16" i="3"/>
  <c r="C16" i="3"/>
  <c r="E7" i="3"/>
  <c r="E8" i="3" s="1"/>
  <c r="D7" i="3"/>
  <c r="D8" i="3" s="1"/>
  <c r="C7" i="3"/>
  <c r="F9" i="3" l="1"/>
  <c r="F5" i="3"/>
  <c r="E5" i="3"/>
  <c r="F10" i="3" s="1"/>
  <c r="F6" i="3" s="1"/>
  <c r="D5" i="3"/>
  <c r="C5" i="3"/>
  <c r="C36" i="2"/>
  <c r="C37" i="2"/>
  <c r="C38" i="2"/>
  <c r="I32" i="2"/>
  <c r="J30" i="2"/>
  <c r="H27" i="2"/>
  <c r="J27" i="2"/>
  <c r="F7" i="3" l="1"/>
  <c r="F8" i="3" s="1"/>
  <c r="I33" i="2"/>
  <c r="C28" i="2"/>
  <c r="I12" i="2"/>
  <c r="J29" i="2"/>
  <c r="D29" i="2"/>
  <c r="D27" i="2"/>
  <c r="H12" i="2"/>
  <c r="J14" i="2"/>
  <c r="J13" i="2"/>
  <c r="J11" i="2"/>
  <c r="D14" i="2"/>
  <c r="D13" i="2"/>
  <c r="D12" i="2"/>
  <c r="D11" i="2"/>
  <c r="L11" i="2" s="1"/>
  <c r="E28" i="1"/>
  <c r="E27" i="1"/>
  <c r="E26" i="1"/>
  <c r="C28" i="1"/>
  <c r="C27" i="1"/>
  <c r="C26" i="1"/>
  <c r="J11" i="1"/>
  <c r="J9" i="1"/>
  <c r="J10" i="1"/>
  <c r="J8" i="1"/>
  <c r="D11" i="1"/>
  <c r="D9" i="1"/>
  <c r="D10" i="1"/>
  <c r="D8" i="1"/>
  <c r="L13" i="2" l="1"/>
  <c r="J12" i="2"/>
  <c r="L12" i="2" s="1"/>
  <c r="I13" i="1"/>
  <c r="D30" i="2"/>
  <c r="J28" i="2"/>
  <c r="D28" i="2"/>
  <c r="I14" i="1" l="1"/>
  <c r="C16" i="2"/>
  <c r="I16" i="2" s="1"/>
  <c r="C32" i="2" l="1"/>
  <c r="I17" i="2"/>
</calcChain>
</file>

<file path=xl/sharedStrings.xml><?xml version="1.0" encoding="utf-8"?>
<sst xmlns="http://schemas.openxmlformats.org/spreadsheetml/2006/main" count="106" uniqueCount="42">
  <si>
    <t>Giorno 0</t>
  </si>
  <si>
    <t>Azione</t>
  </si>
  <si>
    <t>A</t>
  </si>
  <si>
    <t>B</t>
  </si>
  <si>
    <t>C</t>
  </si>
  <si>
    <t>Totale</t>
  </si>
  <si>
    <t>Nr azioni</t>
  </si>
  <si>
    <t>Prezzo</t>
  </si>
  <si>
    <t>Capitalizzazione di mercato</t>
  </si>
  <si>
    <t>Nr Azioni</t>
  </si>
  <si>
    <t>Livello indice</t>
  </si>
  <si>
    <t>Rendimento</t>
  </si>
  <si>
    <t>Giorno 1</t>
  </si>
  <si>
    <t>Fine dell'anno</t>
  </si>
  <si>
    <t>Valore senza dividendi</t>
  </si>
  <si>
    <t>Valore con dividendi</t>
  </si>
  <si>
    <t>Rendimenti cum</t>
  </si>
  <si>
    <t>da 1/1996 a 12/2000</t>
  </si>
  <si>
    <t>da 1/1997 a 12/2000</t>
  </si>
  <si>
    <t>da 1/2000 a 12/2001</t>
  </si>
  <si>
    <t>Calcolo dell'indice di mercato e dei relativi rendimenti cumulativi</t>
  </si>
  <si>
    <t>Calcolo delle variazioni nell'indice di mercato</t>
  </si>
  <si>
    <t>Azienda B</t>
  </si>
  <si>
    <t>Split 2:1</t>
  </si>
  <si>
    <t>Giorno 2</t>
  </si>
  <si>
    <t>Rendimento dell'indice con il cd Stock Split (frazionamento azionario: in tal caso le azioni di B raddoppiano ed il prezzo si dimezza)</t>
  </si>
  <si>
    <t>Rendimento dell'indice con variazioni di capitale</t>
  </si>
  <si>
    <t>Giorno 3</t>
  </si>
  <si>
    <t>Società A emette 200 nuove azioni</t>
  </si>
  <si>
    <t>Nuove azioni</t>
  </si>
  <si>
    <t>Capit. Aggiustata</t>
  </si>
  <si>
    <t>Divisore</t>
  </si>
  <si>
    <t>Fattore di aggiustamento</t>
  </si>
  <si>
    <t>Capit. di mkt aggiuntiva</t>
  </si>
  <si>
    <t>Calcolo del livello dell'indice usando l'aggiustamento del divisore</t>
  </si>
  <si>
    <t>Indice di rendimento totale</t>
  </si>
  <si>
    <t>Giorno 4</t>
  </si>
  <si>
    <t>-</t>
  </si>
  <si>
    <t>Dividendo</t>
  </si>
  <si>
    <t>Capit. Aggiuntiva</t>
  </si>
  <si>
    <t>Aggiustamento</t>
  </si>
  <si>
    <t>Capit aggiuntiva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</si>
</sst>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8" formatCode="0.00000%"/>
    <numFmt numFmtId="173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8" fontId="4" fillId="3" borderId="1" xfId="2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0" fontId="4" fillId="3" borderId="1" xfId="2" applyNumberFormat="1" applyFont="1" applyFill="1" applyBorder="1" applyAlignment="1">
      <alignment horizontal="center" vertical="center"/>
    </xf>
    <xf numFmtId="9" fontId="4" fillId="3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8" fontId="4" fillId="3" borderId="1" xfId="2" applyNumberFormat="1" applyFont="1" applyFill="1" applyBorder="1" applyAlignment="1">
      <alignment horizontal="center" vertical="center" wrapText="1"/>
    </xf>
    <xf numFmtId="9" fontId="4" fillId="0" borderId="0" xfId="2" applyNumberFormat="1" applyFont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vertical="center" wrapText="1"/>
    </xf>
    <xf numFmtId="173" fontId="4" fillId="3" borderId="3" xfId="0" applyNumberFormat="1" applyFont="1" applyFill="1" applyBorder="1" applyAlignment="1">
      <alignment horizontal="center" vertical="center"/>
    </xf>
    <xf numFmtId="173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3" fontId="4" fillId="3" borderId="1" xfId="1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2F58D-0DA4-4D08-A8BF-67318ED9F7D3}">
  <dimension ref="A1:N28"/>
  <sheetViews>
    <sheetView topLeftCell="A3" workbookViewId="0">
      <selection activeCell="E25" sqref="E25:F25"/>
    </sheetView>
  </sheetViews>
  <sheetFormatPr defaultRowHeight="14.5" x14ac:dyDescent="0.35"/>
  <cols>
    <col min="2" max="2" width="8.81640625" bestFit="1" customWidth="1"/>
    <col min="3" max="3" width="10.6328125" bestFit="1" customWidth="1"/>
    <col min="4" max="4" width="6.1796875" customWidth="1"/>
    <col min="6" max="6" width="3.453125" customWidth="1"/>
    <col min="8" max="8" width="8.81640625" bestFit="1" customWidth="1"/>
    <col min="9" max="9" width="11.81640625" bestFit="1" customWidth="1"/>
  </cols>
  <sheetData>
    <row r="1" spans="1:14" x14ac:dyDescent="0.3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35">
      <c r="A4" s="7" t="s">
        <v>0</v>
      </c>
      <c r="B4" s="6"/>
      <c r="C4" s="6"/>
      <c r="D4" s="6"/>
      <c r="E4" s="6"/>
      <c r="F4" s="6"/>
      <c r="G4" s="7" t="s">
        <v>12</v>
      </c>
      <c r="H4" s="6"/>
      <c r="I4" s="6"/>
      <c r="J4" s="6"/>
      <c r="K4" s="6"/>
      <c r="L4" s="6"/>
      <c r="M4" s="6"/>
      <c r="N4" s="6"/>
    </row>
    <row r="5" spans="1:14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35">
      <c r="A6" s="9" t="s">
        <v>1</v>
      </c>
      <c r="B6" s="13" t="s">
        <v>6</v>
      </c>
      <c r="C6" s="15" t="s">
        <v>7</v>
      </c>
      <c r="D6" s="9" t="s">
        <v>8</v>
      </c>
      <c r="E6" s="9"/>
      <c r="F6" s="6"/>
      <c r="G6" s="2" t="s">
        <v>1</v>
      </c>
      <c r="H6" s="2" t="s">
        <v>9</v>
      </c>
      <c r="I6" s="9" t="s">
        <v>7</v>
      </c>
      <c r="J6" s="9" t="s">
        <v>8</v>
      </c>
      <c r="K6" s="9"/>
      <c r="L6" s="6"/>
      <c r="M6" s="6"/>
      <c r="N6" s="6"/>
    </row>
    <row r="7" spans="1:14" x14ac:dyDescent="0.35">
      <c r="A7" s="9"/>
      <c r="B7" s="13"/>
      <c r="C7" s="15"/>
      <c r="D7" s="9"/>
      <c r="E7" s="9"/>
      <c r="F7" s="6"/>
      <c r="G7" s="2"/>
      <c r="H7" s="2"/>
      <c r="I7" s="9"/>
      <c r="J7" s="9"/>
      <c r="K7" s="9"/>
      <c r="L7" s="6"/>
      <c r="M7" s="6"/>
      <c r="N7" s="6"/>
    </row>
    <row r="8" spans="1:14" x14ac:dyDescent="0.35">
      <c r="A8" s="10" t="s">
        <v>2</v>
      </c>
      <c r="B8" s="14">
        <v>1000</v>
      </c>
      <c r="C8" s="16">
        <v>12</v>
      </c>
      <c r="D8" s="12">
        <f>B8*C8</f>
        <v>12000</v>
      </c>
      <c r="E8" s="12"/>
      <c r="F8" s="6"/>
      <c r="G8" s="10" t="s">
        <v>2</v>
      </c>
      <c r="H8" s="11">
        <v>1000</v>
      </c>
      <c r="I8" s="11">
        <v>12.37</v>
      </c>
      <c r="J8" s="12">
        <f>H8*I8</f>
        <v>12370</v>
      </c>
      <c r="K8" s="12"/>
      <c r="L8" s="6"/>
      <c r="M8" s="6"/>
      <c r="N8" s="6"/>
    </row>
    <row r="9" spans="1:14" x14ac:dyDescent="0.35">
      <c r="A9" s="10" t="s">
        <v>3</v>
      </c>
      <c r="B9" s="14">
        <v>3000</v>
      </c>
      <c r="C9" s="16">
        <v>3.5</v>
      </c>
      <c r="D9" s="12">
        <f t="shared" ref="D9:D10" si="0">B9*C9</f>
        <v>10500</v>
      </c>
      <c r="E9" s="12"/>
      <c r="F9" s="6"/>
      <c r="G9" s="10" t="s">
        <v>3</v>
      </c>
      <c r="H9" s="11">
        <v>3000</v>
      </c>
      <c r="I9" s="11">
        <v>3.62</v>
      </c>
      <c r="J9" s="12">
        <f t="shared" ref="J9:J10" si="1">H9*I9</f>
        <v>10860</v>
      </c>
      <c r="K9" s="12"/>
      <c r="L9" s="6"/>
      <c r="M9" s="6"/>
      <c r="N9" s="6"/>
    </row>
    <row r="10" spans="1:14" x14ac:dyDescent="0.35">
      <c r="A10" s="10" t="s">
        <v>4</v>
      </c>
      <c r="B10" s="14">
        <v>2000</v>
      </c>
      <c r="C10" s="16">
        <v>4.5</v>
      </c>
      <c r="D10" s="12">
        <f t="shared" si="0"/>
        <v>9000</v>
      </c>
      <c r="E10" s="12"/>
      <c r="F10" s="6"/>
      <c r="G10" s="10" t="s">
        <v>4</v>
      </c>
      <c r="H10" s="11">
        <v>2000</v>
      </c>
      <c r="I10" s="11">
        <v>4.45</v>
      </c>
      <c r="J10" s="12">
        <f t="shared" si="1"/>
        <v>8900</v>
      </c>
      <c r="K10" s="12"/>
      <c r="L10" s="6"/>
      <c r="M10" s="6"/>
      <c r="N10" s="6"/>
    </row>
    <row r="11" spans="1:14" x14ac:dyDescent="0.35">
      <c r="A11" s="10" t="s">
        <v>5</v>
      </c>
      <c r="B11" s="6"/>
      <c r="C11" s="6"/>
      <c r="D11" s="12">
        <f>SUMPRODUCT(B8:B10,C8:C10)</f>
        <v>31500</v>
      </c>
      <c r="E11" s="12"/>
      <c r="F11" s="6"/>
      <c r="G11" s="10" t="s">
        <v>5</v>
      </c>
      <c r="H11" s="6"/>
      <c r="I11" s="6"/>
      <c r="J11" s="12">
        <f>SUMPRODUCT(H8:H10,I8:I10)</f>
        <v>32130</v>
      </c>
      <c r="K11" s="12"/>
      <c r="L11" s="6"/>
      <c r="M11" s="6"/>
      <c r="N11" s="6"/>
    </row>
    <row r="12" spans="1:14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35">
      <c r="A13" s="2" t="s">
        <v>10</v>
      </c>
      <c r="B13" s="2"/>
      <c r="C13" s="19">
        <v>1000</v>
      </c>
      <c r="D13" s="6"/>
      <c r="E13" s="6"/>
      <c r="F13" s="6"/>
      <c r="G13" s="2" t="s">
        <v>10</v>
      </c>
      <c r="H13" s="2"/>
      <c r="I13" s="11">
        <f>J11/D11*C13</f>
        <v>1020</v>
      </c>
      <c r="J13" s="6"/>
      <c r="K13" s="6"/>
      <c r="L13" s="6"/>
      <c r="M13" s="6"/>
      <c r="N13" s="6"/>
    </row>
    <row r="14" spans="1:14" x14ac:dyDescent="0.35">
      <c r="A14" s="6"/>
      <c r="B14" s="6"/>
      <c r="C14" s="6"/>
      <c r="D14" s="6"/>
      <c r="E14" s="6"/>
      <c r="F14" s="6"/>
      <c r="G14" s="2" t="s">
        <v>11</v>
      </c>
      <c r="H14" s="2"/>
      <c r="I14" s="22">
        <f>(I13/C13)-1</f>
        <v>2.0000000000000018E-2</v>
      </c>
      <c r="J14" s="6"/>
      <c r="K14" s="6"/>
      <c r="L14" s="6"/>
      <c r="M14" s="6"/>
      <c r="N14" s="6"/>
    </row>
    <row r="15" spans="1:14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35">
      <c r="A17" s="2" t="s">
        <v>13</v>
      </c>
      <c r="B17" s="2"/>
      <c r="C17" s="9" t="s">
        <v>14</v>
      </c>
      <c r="D17" s="9"/>
      <c r="E17" s="9" t="s">
        <v>15</v>
      </c>
      <c r="F17" s="9"/>
      <c r="G17" s="6"/>
      <c r="H17" s="6"/>
      <c r="I17" s="6"/>
      <c r="J17" s="6"/>
      <c r="K17" s="6"/>
      <c r="L17" s="6"/>
      <c r="M17" s="6"/>
      <c r="N17" s="6"/>
    </row>
    <row r="18" spans="1:14" x14ac:dyDescent="0.35">
      <c r="A18" s="2"/>
      <c r="B18" s="2"/>
      <c r="C18" s="9"/>
      <c r="D18" s="9"/>
      <c r="E18" s="9"/>
      <c r="F18" s="9"/>
      <c r="G18" s="6"/>
      <c r="H18" s="6"/>
      <c r="I18" s="6"/>
      <c r="J18" s="6"/>
      <c r="K18" s="6"/>
      <c r="L18" s="6"/>
      <c r="M18" s="6"/>
      <c r="N18" s="6"/>
    </row>
    <row r="19" spans="1:14" x14ac:dyDescent="0.35">
      <c r="A19" s="2">
        <v>1995</v>
      </c>
      <c r="B19" s="2"/>
      <c r="C19" s="12">
        <v>650.01</v>
      </c>
      <c r="D19" s="12"/>
      <c r="E19" s="12">
        <v>1200</v>
      </c>
      <c r="F19" s="12"/>
      <c r="G19" s="6"/>
      <c r="H19" s="6"/>
      <c r="I19" s="6"/>
      <c r="J19" s="6"/>
      <c r="K19" s="6"/>
      <c r="L19" s="6"/>
      <c r="M19" s="6"/>
      <c r="N19" s="6"/>
    </row>
    <row r="20" spans="1:14" x14ac:dyDescent="0.35">
      <c r="A20" s="2">
        <v>1996</v>
      </c>
      <c r="B20" s="2"/>
      <c r="C20" s="12">
        <v>670.85</v>
      </c>
      <c r="D20" s="12"/>
      <c r="E20" s="12">
        <v>1350</v>
      </c>
      <c r="F20" s="12"/>
      <c r="G20" s="6"/>
      <c r="H20" s="6"/>
      <c r="I20" s="6"/>
      <c r="J20" s="6"/>
      <c r="K20" s="6"/>
      <c r="L20" s="6"/>
      <c r="M20" s="6"/>
      <c r="N20" s="6"/>
    </row>
    <row r="21" spans="1:14" x14ac:dyDescent="0.35">
      <c r="A21" s="2">
        <v>1997</v>
      </c>
      <c r="B21" s="2"/>
      <c r="C21" s="12">
        <v>854.05</v>
      </c>
      <c r="D21" s="12"/>
      <c r="E21" s="12">
        <v>1600</v>
      </c>
      <c r="F21" s="12"/>
      <c r="G21" s="6"/>
      <c r="H21" s="6"/>
      <c r="I21" s="6"/>
      <c r="J21" s="6"/>
      <c r="K21" s="6"/>
      <c r="L21" s="6"/>
      <c r="M21" s="6"/>
      <c r="N21" s="6"/>
    </row>
    <row r="22" spans="1:14" x14ac:dyDescent="0.35">
      <c r="A22" s="2">
        <v>1998</v>
      </c>
      <c r="B22" s="2"/>
      <c r="C22" s="12">
        <v>900.73</v>
      </c>
      <c r="D22" s="12"/>
      <c r="E22" s="12">
        <v>1760</v>
      </c>
      <c r="F22" s="12"/>
      <c r="G22" s="6"/>
      <c r="H22" s="6"/>
      <c r="I22" s="6"/>
      <c r="J22" s="6"/>
      <c r="K22" s="6"/>
      <c r="L22" s="6"/>
      <c r="M22" s="6"/>
      <c r="N22" s="6"/>
    </row>
    <row r="23" spans="1:14" x14ac:dyDescent="0.35">
      <c r="A23" s="2">
        <v>1999</v>
      </c>
      <c r="B23" s="2"/>
      <c r="C23" s="12">
        <v>1056</v>
      </c>
      <c r="D23" s="12"/>
      <c r="E23" s="12">
        <v>2100</v>
      </c>
      <c r="F23" s="12"/>
      <c r="G23" s="6"/>
      <c r="H23" s="6"/>
      <c r="I23" s="6"/>
      <c r="J23" s="6"/>
      <c r="K23" s="6"/>
      <c r="L23" s="6"/>
      <c r="M23" s="6"/>
      <c r="N23" s="6"/>
    </row>
    <row r="24" spans="1:14" x14ac:dyDescent="0.35">
      <c r="A24" s="2">
        <v>2000</v>
      </c>
      <c r="B24" s="2"/>
      <c r="C24" s="12">
        <v>1000</v>
      </c>
      <c r="D24" s="12"/>
      <c r="E24" s="12">
        <v>2090</v>
      </c>
      <c r="F24" s="12"/>
      <c r="G24" s="6"/>
      <c r="H24" s="6"/>
      <c r="I24" s="6"/>
      <c r="J24" s="6"/>
      <c r="K24" s="6"/>
      <c r="L24" s="6"/>
      <c r="M24" s="6"/>
      <c r="N24" s="6"/>
    </row>
    <row r="25" spans="1:14" x14ac:dyDescent="0.35">
      <c r="A25" s="17" t="s">
        <v>16</v>
      </c>
      <c r="B25" s="17"/>
      <c r="C25" s="4"/>
      <c r="D25" s="3"/>
      <c r="E25" s="3"/>
      <c r="F25" s="3"/>
      <c r="G25" s="6"/>
      <c r="H25" s="6"/>
      <c r="I25" s="6"/>
      <c r="J25" s="6"/>
      <c r="K25" s="6"/>
      <c r="L25" s="6"/>
      <c r="M25" s="6"/>
      <c r="N25" s="6"/>
    </row>
    <row r="26" spans="1:14" x14ac:dyDescent="0.35">
      <c r="A26" s="5" t="s">
        <v>17</v>
      </c>
      <c r="B26" s="5"/>
      <c r="C26" s="18">
        <f>(C24/C19)-1</f>
        <v>0.5384378701866126</v>
      </c>
      <c r="D26" s="18"/>
      <c r="E26" s="18">
        <f>(E24/E19)-1</f>
        <v>0.7416666666666667</v>
      </c>
      <c r="F26" s="18"/>
      <c r="G26" s="6"/>
      <c r="H26" s="6"/>
      <c r="I26" s="6"/>
      <c r="J26" s="6"/>
      <c r="K26" s="6"/>
      <c r="L26" s="6"/>
      <c r="M26" s="6"/>
      <c r="N26" s="6"/>
    </row>
    <row r="27" spans="1:14" x14ac:dyDescent="0.35">
      <c r="A27" s="5" t="s">
        <v>18</v>
      </c>
      <c r="B27" s="5"/>
      <c r="C27" s="18">
        <f>C24/C20-1</f>
        <v>0.49064619512558694</v>
      </c>
      <c r="D27" s="18"/>
      <c r="E27" s="18">
        <f>E24/E20-1</f>
        <v>0.54814814814814805</v>
      </c>
      <c r="F27" s="18"/>
      <c r="G27" s="6"/>
      <c r="H27" s="6"/>
      <c r="I27" s="6"/>
      <c r="J27" s="6"/>
      <c r="K27" s="6"/>
      <c r="L27" s="6"/>
      <c r="M27" s="6"/>
      <c r="N27" s="6"/>
    </row>
    <row r="28" spans="1:14" x14ac:dyDescent="0.35">
      <c r="A28" s="5" t="s">
        <v>19</v>
      </c>
      <c r="B28" s="5"/>
      <c r="C28" s="18">
        <f>C24/C23-1</f>
        <v>-5.3030303030302983E-2</v>
      </c>
      <c r="D28" s="18"/>
      <c r="E28" s="18">
        <f>E24/E23-1</f>
        <v>-4.761904761904745E-3</v>
      </c>
      <c r="F28" s="18"/>
      <c r="G28" s="6"/>
      <c r="H28" s="6"/>
      <c r="I28" s="6"/>
      <c r="J28" s="6"/>
      <c r="K28" s="6"/>
      <c r="L28" s="6"/>
      <c r="M28" s="6"/>
      <c r="N28" s="6"/>
    </row>
  </sheetData>
  <mergeCells count="53">
    <mergeCell ref="E26:F26"/>
    <mergeCell ref="E27:F27"/>
    <mergeCell ref="E28:F28"/>
    <mergeCell ref="C25:D25"/>
    <mergeCell ref="E25:F25"/>
    <mergeCell ref="A1:N2"/>
    <mergeCell ref="A25:B25"/>
    <mergeCell ref="A26:B26"/>
    <mergeCell ref="A27:B27"/>
    <mergeCell ref="A28:B28"/>
    <mergeCell ref="C26:D26"/>
    <mergeCell ref="C27:D27"/>
    <mergeCell ref="C28:D28"/>
    <mergeCell ref="E19:F19"/>
    <mergeCell ref="E20:F20"/>
    <mergeCell ref="E21:F21"/>
    <mergeCell ref="E22:F22"/>
    <mergeCell ref="E23:F23"/>
    <mergeCell ref="E24:F24"/>
    <mergeCell ref="C19:D19"/>
    <mergeCell ref="C20:D20"/>
    <mergeCell ref="C21:D21"/>
    <mergeCell ref="C22:D22"/>
    <mergeCell ref="C23:D23"/>
    <mergeCell ref="C24:D24"/>
    <mergeCell ref="A19:B19"/>
    <mergeCell ref="A20:B20"/>
    <mergeCell ref="A21:B21"/>
    <mergeCell ref="A22:B22"/>
    <mergeCell ref="A23:B23"/>
    <mergeCell ref="A24:B24"/>
    <mergeCell ref="A13:B13"/>
    <mergeCell ref="G13:H13"/>
    <mergeCell ref="G14:H14"/>
    <mergeCell ref="A17:B18"/>
    <mergeCell ref="C17:D18"/>
    <mergeCell ref="E17:F18"/>
    <mergeCell ref="J6:K7"/>
    <mergeCell ref="D8:E8"/>
    <mergeCell ref="D9:E9"/>
    <mergeCell ref="D10:E10"/>
    <mergeCell ref="D11:E11"/>
    <mergeCell ref="J8:K8"/>
    <mergeCell ref="J9:K9"/>
    <mergeCell ref="J10:K10"/>
    <mergeCell ref="J11:K11"/>
    <mergeCell ref="I6:I7"/>
    <mergeCell ref="A6:A7"/>
    <mergeCell ref="B6:B7"/>
    <mergeCell ref="C6:C7"/>
    <mergeCell ref="D6:E7"/>
    <mergeCell ref="G6:G7"/>
    <mergeCell ref="H6:H7"/>
  </mergeCells>
  <phoneticPr fontId="3" type="noConversion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527C-C948-46EA-9823-A23EB22B63A6}">
  <dimension ref="A1:Q38"/>
  <sheetViews>
    <sheetView topLeftCell="A18" workbookViewId="0">
      <selection activeCell="A38" sqref="A38:B38"/>
    </sheetView>
  </sheetViews>
  <sheetFormatPr defaultRowHeight="14.5" x14ac:dyDescent="0.35"/>
  <cols>
    <col min="1" max="2" width="8.7265625" style="29"/>
    <col min="3" max="3" width="11.54296875" style="29" bestFit="1" customWidth="1"/>
    <col min="4" max="5" width="8.7265625" style="29"/>
    <col min="6" max="6" width="3.7265625" style="29" customWidth="1"/>
    <col min="7" max="11" width="8.7265625" style="29"/>
    <col min="12" max="12" width="10.54296875" style="29" customWidth="1"/>
    <col min="13" max="16384" width="8.7265625" style="29"/>
  </cols>
  <sheetData>
    <row r="1" spans="1:17" x14ac:dyDescent="0.3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x14ac:dyDescent="0.3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x14ac:dyDescent="0.35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6"/>
      <c r="N4" s="26"/>
      <c r="O4" s="26"/>
      <c r="P4" s="26"/>
      <c r="Q4" s="26"/>
    </row>
    <row r="5" spans="1:17" x14ac:dyDescent="0.3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6"/>
      <c r="N5" s="26"/>
      <c r="O5" s="26"/>
      <c r="P5" s="26"/>
      <c r="Q5" s="26"/>
    </row>
    <row r="6" spans="1:17" x14ac:dyDescent="0.3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x14ac:dyDescent="0.35">
      <c r="A7" s="26" t="s">
        <v>12</v>
      </c>
      <c r="B7" s="26"/>
      <c r="C7" s="26"/>
      <c r="D7" s="26"/>
      <c r="E7" s="26"/>
      <c r="F7" s="26"/>
      <c r="G7" s="26" t="s">
        <v>24</v>
      </c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x14ac:dyDescent="0.3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x14ac:dyDescent="0.35">
      <c r="A9" s="9" t="s">
        <v>1</v>
      </c>
      <c r="B9" s="9" t="s">
        <v>9</v>
      </c>
      <c r="C9" s="9" t="s">
        <v>7</v>
      </c>
      <c r="D9" s="9" t="s">
        <v>8</v>
      </c>
      <c r="E9" s="9"/>
      <c r="F9" s="26"/>
      <c r="G9" s="9" t="s">
        <v>1</v>
      </c>
      <c r="H9" s="9" t="s">
        <v>9</v>
      </c>
      <c r="I9" s="9" t="s">
        <v>7</v>
      </c>
      <c r="J9" s="9" t="s">
        <v>8</v>
      </c>
      <c r="K9" s="9"/>
      <c r="L9" s="9" t="s">
        <v>11</v>
      </c>
      <c r="M9" s="26"/>
      <c r="N9" s="26"/>
      <c r="O9" s="26"/>
      <c r="P9" s="26"/>
      <c r="Q9" s="26"/>
    </row>
    <row r="10" spans="1:17" x14ac:dyDescent="0.35">
      <c r="A10" s="9"/>
      <c r="B10" s="9"/>
      <c r="C10" s="9"/>
      <c r="D10" s="9"/>
      <c r="E10" s="9"/>
      <c r="F10" s="26"/>
      <c r="G10" s="9"/>
      <c r="H10" s="9"/>
      <c r="I10" s="9"/>
      <c r="J10" s="9"/>
      <c r="K10" s="9"/>
      <c r="L10" s="9"/>
      <c r="M10" s="26"/>
      <c r="N10" s="26"/>
      <c r="O10" s="26"/>
      <c r="P10" s="26"/>
      <c r="Q10" s="26"/>
    </row>
    <row r="11" spans="1:17" x14ac:dyDescent="0.35">
      <c r="A11" s="23" t="s">
        <v>2</v>
      </c>
      <c r="B11" s="24">
        <v>1000</v>
      </c>
      <c r="C11" s="24">
        <v>12.37</v>
      </c>
      <c r="D11" s="25">
        <f>B11*C11</f>
        <v>12370</v>
      </c>
      <c r="E11" s="25"/>
      <c r="F11" s="26"/>
      <c r="G11" s="23" t="s">
        <v>2</v>
      </c>
      <c r="H11" s="24">
        <v>1000</v>
      </c>
      <c r="I11" s="24">
        <v>12.79</v>
      </c>
      <c r="J11" s="25">
        <f>H11*I11</f>
        <v>12790</v>
      </c>
      <c r="K11" s="25"/>
      <c r="L11" s="31">
        <f>J11/D11-1</f>
        <v>3.3953112368633853E-2</v>
      </c>
      <c r="M11" s="26"/>
      <c r="N11" s="26"/>
      <c r="O11" s="26"/>
      <c r="P11" s="26"/>
      <c r="Q11" s="26"/>
    </row>
    <row r="12" spans="1:17" x14ac:dyDescent="0.35">
      <c r="A12" s="23" t="s">
        <v>3</v>
      </c>
      <c r="B12" s="24">
        <v>3000</v>
      </c>
      <c r="C12" s="24">
        <v>3.62</v>
      </c>
      <c r="D12" s="25">
        <f t="shared" ref="D12:D13" si="0">B12*C12</f>
        <v>10860</v>
      </c>
      <c r="E12" s="25"/>
      <c r="F12" s="26"/>
      <c r="G12" s="23" t="s">
        <v>3</v>
      </c>
      <c r="H12" s="24">
        <f>B12*2</f>
        <v>6000</v>
      </c>
      <c r="I12" s="24">
        <f>C12/2</f>
        <v>1.81</v>
      </c>
      <c r="J12" s="25">
        <f t="shared" ref="J12:J13" si="1">H12*I12</f>
        <v>10860</v>
      </c>
      <c r="K12" s="25"/>
      <c r="L12" s="31">
        <f t="shared" ref="L12:L13" si="2">J12/D12-1</f>
        <v>0</v>
      </c>
      <c r="M12" s="26"/>
      <c r="N12" s="26"/>
      <c r="O12" s="26"/>
      <c r="P12" s="26"/>
      <c r="Q12" s="26"/>
    </row>
    <row r="13" spans="1:17" x14ac:dyDescent="0.35">
      <c r="A13" s="23" t="s">
        <v>4</v>
      </c>
      <c r="B13" s="24">
        <v>2000</v>
      </c>
      <c r="C13" s="24">
        <v>4.45</v>
      </c>
      <c r="D13" s="25">
        <f t="shared" si="0"/>
        <v>8900</v>
      </c>
      <c r="E13" s="25"/>
      <c r="F13" s="26"/>
      <c r="G13" s="23" t="s">
        <v>4</v>
      </c>
      <c r="H13" s="24">
        <v>2000</v>
      </c>
      <c r="I13" s="24">
        <v>4.4000000000000004</v>
      </c>
      <c r="J13" s="25">
        <f t="shared" si="1"/>
        <v>8800</v>
      </c>
      <c r="K13" s="25"/>
      <c r="L13" s="31">
        <f t="shared" si="2"/>
        <v>-1.1235955056179803E-2</v>
      </c>
      <c r="M13" s="26"/>
      <c r="N13" s="26"/>
      <c r="O13" s="26"/>
      <c r="P13" s="26"/>
      <c r="Q13" s="26"/>
    </row>
    <row r="14" spans="1:17" x14ac:dyDescent="0.35">
      <c r="A14" s="23" t="s">
        <v>5</v>
      </c>
      <c r="B14" s="26"/>
      <c r="C14" s="26"/>
      <c r="D14" s="25">
        <f>SUMPRODUCT(B11:B13,C11:C13)</f>
        <v>32130</v>
      </c>
      <c r="E14" s="25"/>
      <c r="F14" s="26"/>
      <c r="G14" s="23" t="s">
        <v>5</v>
      </c>
      <c r="H14" s="26"/>
      <c r="I14" s="26"/>
      <c r="J14" s="25">
        <f>SUMPRODUCT(H11:H13,I11:I13)</f>
        <v>32450</v>
      </c>
      <c r="K14" s="25"/>
      <c r="L14" s="26"/>
      <c r="M14" s="26"/>
      <c r="N14" s="26"/>
      <c r="O14" s="26"/>
      <c r="P14" s="26"/>
      <c r="Q14" s="26"/>
    </row>
    <row r="15" spans="1:17" x14ac:dyDescent="0.3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x14ac:dyDescent="0.35">
      <c r="A16" s="9" t="s">
        <v>10</v>
      </c>
      <c r="B16" s="9"/>
      <c r="C16" s="24">
        <f>Foglio1!I13</f>
        <v>1020</v>
      </c>
      <c r="D16" s="26"/>
      <c r="E16" s="26"/>
      <c r="F16" s="26"/>
      <c r="G16" s="27" t="s">
        <v>10</v>
      </c>
      <c r="H16" s="27"/>
      <c r="I16" s="26">
        <f>J14/D14*C16</f>
        <v>1030.1587301587301</v>
      </c>
      <c r="J16" s="26"/>
      <c r="K16" s="26"/>
      <c r="L16" s="26"/>
      <c r="M16" s="26"/>
      <c r="N16" s="26"/>
      <c r="O16" s="26"/>
      <c r="P16" s="26"/>
      <c r="Q16" s="26"/>
    </row>
    <row r="17" spans="1:17" x14ac:dyDescent="0.35">
      <c r="A17" s="26"/>
      <c r="B17" s="26"/>
      <c r="C17" s="26"/>
      <c r="D17" s="26"/>
      <c r="E17" s="26"/>
      <c r="F17" s="26"/>
      <c r="G17" s="1" t="s">
        <v>11</v>
      </c>
      <c r="H17" s="1"/>
      <c r="I17" s="32">
        <f>I16/C16-1</f>
        <v>9.9595393713041158E-3</v>
      </c>
      <c r="J17" s="26"/>
      <c r="K17" s="26"/>
      <c r="L17" s="26"/>
      <c r="M17" s="26"/>
      <c r="N17" s="26"/>
      <c r="O17" s="26"/>
      <c r="P17" s="26"/>
      <c r="Q17" s="26"/>
    </row>
    <row r="18" spans="1:17" x14ac:dyDescent="0.35">
      <c r="A18" s="1" t="s">
        <v>22</v>
      </c>
      <c r="B18" s="1"/>
      <c r="C18" s="26" t="s">
        <v>23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x14ac:dyDescent="0.3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x14ac:dyDescent="0.35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6"/>
      <c r="N20" s="26"/>
      <c r="O20" s="26"/>
      <c r="P20" s="26"/>
      <c r="Q20" s="26"/>
    </row>
    <row r="21" spans="1:17" x14ac:dyDescent="0.3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6"/>
      <c r="N21" s="26"/>
      <c r="O21" s="26"/>
      <c r="P21" s="26"/>
      <c r="Q21" s="26"/>
    </row>
    <row r="22" spans="1:17" x14ac:dyDescent="0.3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35">
      <c r="A23" s="26" t="s">
        <v>24</v>
      </c>
      <c r="B23" s="26"/>
      <c r="C23" s="26"/>
      <c r="D23" s="26"/>
      <c r="E23" s="26"/>
      <c r="F23" s="26"/>
      <c r="G23" s="26" t="s">
        <v>27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x14ac:dyDescent="0.3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x14ac:dyDescent="0.35">
      <c r="A25" s="9" t="s">
        <v>1</v>
      </c>
      <c r="B25" s="9" t="s">
        <v>9</v>
      </c>
      <c r="C25" s="9" t="s">
        <v>7</v>
      </c>
      <c r="D25" s="9" t="s">
        <v>8</v>
      </c>
      <c r="E25" s="9"/>
      <c r="F25" s="26"/>
      <c r="G25" s="9" t="s">
        <v>1</v>
      </c>
      <c r="H25" s="9" t="s">
        <v>9</v>
      </c>
      <c r="I25" s="9" t="s">
        <v>7</v>
      </c>
      <c r="J25" s="9" t="s">
        <v>8</v>
      </c>
      <c r="K25" s="9"/>
      <c r="L25" s="26"/>
      <c r="M25" s="26"/>
      <c r="N25" s="26"/>
      <c r="O25" s="26"/>
      <c r="P25" s="26"/>
      <c r="Q25" s="26"/>
    </row>
    <row r="26" spans="1:17" x14ac:dyDescent="0.35">
      <c r="A26" s="9"/>
      <c r="B26" s="9"/>
      <c r="C26" s="9"/>
      <c r="D26" s="9"/>
      <c r="E26" s="9"/>
      <c r="F26" s="26"/>
      <c r="G26" s="9"/>
      <c r="H26" s="9"/>
      <c r="I26" s="9"/>
      <c r="J26" s="9"/>
      <c r="K26" s="9"/>
      <c r="L26" s="26"/>
      <c r="M26" s="26"/>
      <c r="N26" s="26"/>
      <c r="O26" s="26"/>
      <c r="P26" s="26"/>
      <c r="Q26" s="26"/>
    </row>
    <row r="27" spans="1:17" x14ac:dyDescent="0.35">
      <c r="A27" s="23" t="s">
        <v>2</v>
      </c>
      <c r="B27" s="24">
        <v>1000</v>
      </c>
      <c r="C27" s="24">
        <v>12.79</v>
      </c>
      <c r="D27" s="25">
        <f>B27*C27</f>
        <v>12790</v>
      </c>
      <c r="E27" s="25"/>
      <c r="F27" s="26"/>
      <c r="G27" s="23" t="s">
        <v>2</v>
      </c>
      <c r="H27" s="24">
        <f>B27+C35</f>
        <v>1200</v>
      </c>
      <c r="I27" s="24">
        <v>12.79</v>
      </c>
      <c r="J27" s="25">
        <f>D27+C37</f>
        <v>15348</v>
      </c>
      <c r="K27" s="25"/>
      <c r="L27" s="26"/>
      <c r="M27" s="26"/>
      <c r="N27" s="26"/>
      <c r="O27" s="26"/>
      <c r="P27" s="26"/>
      <c r="Q27" s="26"/>
    </row>
    <row r="28" spans="1:17" x14ac:dyDescent="0.35">
      <c r="A28" s="23" t="s">
        <v>3</v>
      </c>
      <c r="B28" s="24">
        <v>6000</v>
      </c>
      <c r="C28" s="24">
        <f>I12</f>
        <v>1.81</v>
      </c>
      <c r="D28" s="25">
        <f t="shared" ref="D28:D29" si="3">B28*C28</f>
        <v>10860</v>
      </c>
      <c r="E28" s="25"/>
      <c r="F28" s="26"/>
      <c r="G28" s="23" t="s">
        <v>3</v>
      </c>
      <c r="H28" s="24">
        <v>6000</v>
      </c>
      <c r="I28" s="24">
        <v>1.81</v>
      </c>
      <c r="J28" s="25">
        <f t="shared" ref="J28:J29" si="4">H28*I28</f>
        <v>10860</v>
      </c>
      <c r="K28" s="25"/>
      <c r="L28" s="26"/>
      <c r="M28" s="26"/>
      <c r="N28" s="26"/>
      <c r="O28" s="26"/>
      <c r="P28" s="26"/>
      <c r="Q28" s="26"/>
    </row>
    <row r="29" spans="1:17" x14ac:dyDescent="0.35">
      <c r="A29" s="23" t="s">
        <v>4</v>
      </c>
      <c r="B29" s="24">
        <v>2000</v>
      </c>
      <c r="C29" s="24">
        <v>4.4000000000000004</v>
      </c>
      <c r="D29" s="25">
        <f t="shared" si="3"/>
        <v>8800</v>
      </c>
      <c r="E29" s="25"/>
      <c r="F29" s="26"/>
      <c r="G29" s="23" t="s">
        <v>4</v>
      </c>
      <c r="H29" s="24">
        <v>2000</v>
      </c>
      <c r="I29" s="24">
        <v>4.4000000000000004</v>
      </c>
      <c r="J29" s="25">
        <f t="shared" si="4"/>
        <v>8800</v>
      </c>
      <c r="K29" s="25"/>
      <c r="L29" s="26"/>
      <c r="M29" s="26"/>
      <c r="N29" s="26"/>
      <c r="O29" s="26"/>
      <c r="P29" s="26"/>
      <c r="Q29" s="26"/>
    </row>
    <row r="30" spans="1:17" x14ac:dyDescent="0.35">
      <c r="A30" s="23" t="s">
        <v>5</v>
      </c>
      <c r="B30" s="26"/>
      <c r="C30" s="26"/>
      <c r="D30" s="25">
        <f>SUMPRODUCT(B27:B29,C27:C29)</f>
        <v>32450</v>
      </c>
      <c r="E30" s="25"/>
      <c r="F30" s="26"/>
      <c r="G30" s="23" t="s">
        <v>5</v>
      </c>
      <c r="H30" s="26"/>
      <c r="I30" s="26"/>
      <c r="J30" s="25">
        <f>SUMPRODUCT(H27:H29,I27:I29)</f>
        <v>35008</v>
      </c>
      <c r="K30" s="25"/>
      <c r="L30" s="26"/>
      <c r="M30" s="26"/>
      <c r="N30" s="26"/>
      <c r="O30" s="26"/>
      <c r="P30" s="26"/>
      <c r="Q30" s="26"/>
    </row>
    <row r="31" spans="1:17" x14ac:dyDescent="0.3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35">
      <c r="A32" s="9" t="s">
        <v>10</v>
      </c>
      <c r="B32" s="9"/>
      <c r="C32" s="24">
        <f>I16</f>
        <v>1030.1587301587301</v>
      </c>
      <c r="D32" s="26"/>
      <c r="E32" s="26"/>
      <c r="F32" s="26"/>
      <c r="G32" s="9" t="s">
        <v>10</v>
      </c>
      <c r="H32" s="9"/>
      <c r="I32" s="24">
        <f>C32*J30/C38</f>
        <v>1030.1587301587301</v>
      </c>
      <c r="J32" s="26"/>
      <c r="K32" s="26"/>
      <c r="L32" s="26"/>
      <c r="M32" s="26"/>
      <c r="N32" s="26"/>
      <c r="O32" s="26"/>
      <c r="P32" s="26"/>
      <c r="Q32" s="26"/>
    </row>
    <row r="33" spans="1:17" x14ac:dyDescent="0.35">
      <c r="A33" s="26"/>
      <c r="B33" s="26"/>
      <c r="C33" s="26"/>
      <c r="D33" s="26"/>
      <c r="E33" s="26"/>
      <c r="F33" s="26"/>
      <c r="G33" s="9" t="s">
        <v>11</v>
      </c>
      <c r="H33" s="9"/>
      <c r="I33" s="33">
        <f>I32/C32-1</f>
        <v>0</v>
      </c>
      <c r="J33" s="26"/>
      <c r="K33" s="26"/>
      <c r="L33" s="26"/>
      <c r="M33" s="26"/>
      <c r="N33" s="26"/>
      <c r="O33" s="26"/>
      <c r="P33" s="26"/>
      <c r="Q33" s="26"/>
    </row>
    <row r="34" spans="1:17" x14ac:dyDescent="0.35">
      <c r="A34" s="9" t="s">
        <v>28</v>
      </c>
      <c r="B34" s="9"/>
      <c r="C34" s="9"/>
      <c r="D34" s="9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35">
      <c r="A35" s="9" t="s">
        <v>29</v>
      </c>
      <c r="B35" s="9"/>
      <c r="C35" s="34">
        <v>200</v>
      </c>
      <c r="D35" s="34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35">
      <c r="A36" s="9" t="s">
        <v>7</v>
      </c>
      <c r="B36" s="9"/>
      <c r="C36" s="25">
        <f>C27</f>
        <v>12.79</v>
      </c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35">
      <c r="A37" s="9" t="s">
        <v>41</v>
      </c>
      <c r="B37" s="9"/>
      <c r="C37" s="25">
        <f>C36*C35</f>
        <v>2558</v>
      </c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35">
      <c r="A38" s="9" t="s">
        <v>30</v>
      </c>
      <c r="B38" s="9"/>
      <c r="C38" s="35">
        <f>D30+C37</f>
        <v>35008</v>
      </c>
      <c r="D38" s="3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</sheetData>
  <mergeCells count="52">
    <mergeCell ref="C38:D38"/>
    <mergeCell ref="A35:B35"/>
    <mergeCell ref="A36:B36"/>
    <mergeCell ref="A37:B37"/>
    <mergeCell ref="A38:B38"/>
    <mergeCell ref="G32:H32"/>
    <mergeCell ref="G33:H33"/>
    <mergeCell ref="C35:D35"/>
    <mergeCell ref="C36:D36"/>
    <mergeCell ref="C37:D37"/>
    <mergeCell ref="J27:K27"/>
    <mergeCell ref="J28:K28"/>
    <mergeCell ref="J29:K29"/>
    <mergeCell ref="J30:K30"/>
    <mergeCell ref="A32:B32"/>
    <mergeCell ref="A34:D34"/>
    <mergeCell ref="D27:E27"/>
    <mergeCell ref="D28:E28"/>
    <mergeCell ref="D29:E29"/>
    <mergeCell ref="D30:E30"/>
    <mergeCell ref="G25:G26"/>
    <mergeCell ref="H25:H26"/>
    <mergeCell ref="G16:H16"/>
    <mergeCell ref="G17:H17"/>
    <mergeCell ref="A4:L5"/>
    <mergeCell ref="A20:L21"/>
    <mergeCell ref="A25:A26"/>
    <mergeCell ref="B25:B26"/>
    <mergeCell ref="C25:C26"/>
    <mergeCell ref="D25:E26"/>
    <mergeCell ref="I25:I26"/>
    <mergeCell ref="J25:K26"/>
    <mergeCell ref="J9:K10"/>
    <mergeCell ref="J11:K11"/>
    <mergeCell ref="J12:K12"/>
    <mergeCell ref="J13:K13"/>
    <mergeCell ref="J14:K14"/>
    <mergeCell ref="L9:L10"/>
    <mergeCell ref="D11:E11"/>
    <mergeCell ref="D12:E12"/>
    <mergeCell ref="D13:E13"/>
    <mergeCell ref="D14:E14"/>
    <mergeCell ref="A16:B16"/>
    <mergeCell ref="A18:B18"/>
    <mergeCell ref="A1:Q2"/>
    <mergeCell ref="A9:A10"/>
    <mergeCell ref="B9:B10"/>
    <mergeCell ref="C9:C10"/>
    <mergeCell ref="D9:E10"/>
    <mergeCell ref="G9:G10"/>
    <mergeCell ref="H9:H10"/>
    <mergeCell ref="I9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D5CA7-4D6F-456A-98A6-0EA109E7CBE9}">
  <dimension ref="A1:F22"/>
  <sheetViews>
    <sheetView tabSelected="1" workbookViewId="0">
      <selection activeCell="H6" sqref="H6"/>
    </sheetView>
  </sheetViews>
  <sheetFormatPr defaultRowHeight="14.5" x14ac:dyDescent="0.35"/>
  <cols>
    <col min="1" max="1" width="11.36328125" customWidth="1"/>
    <col min="2" max="2" width="11.6328125" customWidth="1"/>
    <col min="3" max="6" width="11.54296875" bestFit="1" customWidth="1"/>
  </cols>
  <sheetData>
    <row r="1" spans="1:6" x14ac:dyDescent="0.35">
      <c r="A1" s="30" t="s">
        <v>34</v>
      </c>
      <c r="B1" s="30"/>
      <c r="C1" s="30"/>
      <c r="D1" s="30"/>
      <c r="E1" s="30"/>
      <c r="F1" s="30"/>
    </row>
    <row r="2" spans="1:6" x14ac:dyDescent="0.35">
      <c r="A2" s="30"/>
      <c r="B2" s="30"/>
      <c r="C2" s="30"/>
      <c r="D2" s="30"/>
      <c r="E2" s="30"/>
      <c r="F2" s="30"/>
    </row>
    <row r="3" spans="1:6" x14ac:dyDescent="0.35">
      <c r="A3" s="6"/>
      <c r="B3" s="6"/>
      <c r="C3" s="6"/>
      <c r="D3" s="6"/>
      <c r="E3" s="6"/>
      <c r="F3" s="6"/>
    </row>
    <row r="4" spans="1:6" x14ac:dyDescent="0.35">
      <c r="A4" s="6"/>
      <c r="B4" s="6"/>
      <c r="C4" s="10" t="s">
        <v>0</v>
      </c>
      <c r="D4" s="10" t="s">
        <v>12</v>
      </c>
      <c r="E4" s="10" t="s">
        <v>24</v>
      </c>
      <c r="F4" s="10" t="s">
        <v>27</v>
      </c>
    </row>
    <row r="5" spans="1:6" x14ac:dyDescent="0.35">
      <c r="A5" s="2" t="s">
        <v>8</v>
      </c>
      <c r="B5" s="2"/>
      <c r="C5" s="36">
        <f>Foglio1!D11</f>
        <v>31500</v>
      </c>
      <c r="D5" s="37">
        <f>Foglio2!D14</f>
        <v>32130</v>
      </c>
      <c r="E5" s="37">
        <f>Foglio2!D30</f>
        <v>32450</v>
      </c>
      <c r="F5" s="37">
        <f>Foglio2!J30</f>
        <v>35008</v>
      </c>
    </row>
    <row r="6" spans="1:6" x14ac:dyDescent="0.35">
      <c r="A6" s="2" t="s">
        <v>31</v>
      </c>
      <c r="B6" s="2"/>
      <c r="C6" s="14">
        <v>31500</v>
      </c>
      <c r="D6" s="11">
        <v>31500</v>
      </c>
      <c r="E6" s="11">
        <v>31500</v>
      </c>
      <c r="F6" s="11">
        <f>E6*F10</f>
        <v>33983.112480739597</v>
      </c>
    </row>
    <row r="7" spans="1:6" x14ac:dyDescent="0.35">
      <c r="A7" s="2" t="s">
        <v>10</v>
      </c>
      <c r="B7" s="2"/>
      <c r="C7" s="14">
        <f>Foglio1!C13</f>
        <v>1000</v>
      </c>
      <c r="D7" s="11">
        <f>Foglio1!I13</f>
        <v>1020</v>
      </c>
      <c r="E7" s="11">
        <f>Foglio2!I32</f>
        <v>1030.1587301587301</v>
      </c>
      <c r="F7" s="38">
        <f>F5/F6*C7</f>
        <v>1030.1587301587304</v>
      </c>
    </row>
    <row r="8" spans="1:6" x14ac:dyDescent="0.35">
      <c r="A8" s="2" t="s">
        <v>11</v>
      </c>
      <c r="B8" s="2"/>
      <c r="C8" s="39"/>
      <c r="D8" s="40">
        <f t="shared" ref="D8:E8" si="0">D7/C7-1</f>
        <v>2.0000000000000018E-2</v>
      </c>
      <c r="E8" s="40">
        <f t="shared" si="0"/>
        <v>9.9595393713041158E-3</v>
      </c>
      <c r="F8" s="40">
        <f>F7/E7-1</f>
        <v>0</v>
      </c>
    </row>
    <row r="9" spans="1:6" x14ac:dyDescent="0.35">
      <c r="A9" s="10" t="s">
        <v>33</v>
      </c>
      <c r="B9" s="10"/>
      <c r="C9" s="4"/>
      <c r="D9" s="41"/>
      <c r="E9" s="42"/>
      <c r="F9" s="43">
        <f>Foglio2!C37</f>
        <v>2558</v>
      </c>
    </row>
    <row r="10" spans="1:6" x14ac:dyDescent="0.35">
      <c r="A10" s="2" t="s">
        <v>32</v>
      </c>
      <c r="B10" s="2"/>
      <c r="C10" s="4"/>
      <c r="D10" s="3"/>
      <c r="E10" s="44"/>
      <c r="F10" s="11">
        <f>(E5+F9)/E5</f>
        <v>1.0788289676425269</v>
      </c>
    </row>
    <row r="11" spans="1:6" x14ac:dyDescent="0.35">
      <c r="A11" s="6"/>
      <c r="B11" s="6"/>
      <c r="C11" s="6"/>
      <c r="D11" s="6"/>
      <c r="E11" s="6"/>
      <c r="F11" s="6"/>
    </row>
    <row r="12" spans="1:6" x14ac:dyDescent="0.35">
      <c r="A12" s="45" t="s">
        <v>35</v>
      </c>
      <c r="B12" s="45"/>
      <c r="C12" s="45"/>
      <c r="D12" s="45"/>
      <c r="E12" s="45"/>
      <c r="F12" s="45"/>
    </row>
    <row r="13" spans="1:6" x14ac:dyDescent="0.35">
      <c r="A13" s="45"/>
      <c r="B13" s="45"/>
      <c r="C13" s="45"/>
      <c r="D13" s="45"/>
      <c r="E13" s="45"/>
      <c r="F13" s="45"/>
    </row>
    <row r="14" spans="1:6" x14ac:dyDescent="0.35">
      <c r="A14" s="6"/>
      <c r="B14" s="6"/>
      <c r="C14" s="6"/>
      <c r="D14" s="6"/>
      <c r="E14" s="6"/>
      <c r="F14" s="6"/>
    </row>
    <row r="15" spans="1:6" x14ac:dyDescent="0.35">
      <c r="A15" s="6"/>
      <c r="B15" s="6"/>
      <c r="C15" s="46" t="s">
        <v>27</v>
      </c>
      <c r="D15" s="10" t="s">
        <v>36</v>
      </c>
      <c r="E15" s="6"/>
      <c r="F15" s="6"/>
    </row>
    <row r="16" spans="1:6" x14ac:dyDescent="0.35">
      <c r="A16" s="2" t="s">
        <v>8</v>
      </c>
      <c r="B16" s="47"/>
      <c r="C16" s="37">
        <f>F5</f>
        <v>35008</v>
      </c>
      <c r="D16" s="37">
        <f>C16</f>
        <v>35008</v>
      </c>
      <c r="E16" s="6"/>
      <c r="F16" s="6"/>
    </row>
    <row r="17" spans="1:6" x14ac:dyDescent="0.35">
      <c r="A17" s="48" t="s">
        <v>38</v>
      </c>
      <c r="B17" s="48"/>
      <c r="C17" s="11" t="s">
        <v>37</v>
      </c>
      <c r="D17" s="49">
        <v>700.16</v>
      </c>
      <c r="E17" s="6"/>
      <c r="F17" s="6"/>
    </row>
    <row r="18" spans="1:6" x14ac:dyDescent="0.35">
      <c r="A18" s="48" t="s">
        <v>31</v>
      </c>
      <c r="B18" s="48"/>
      <c r="C18" s="11">
        <v>33.979999999999997</v>
      </c>
      <c r="D18" s="11">
        <f>C18*D22</f>
        <v>33.979999999999997</v>
      </c>
      <c r="E18" s="6"/>
      <c r="F18" s="6"/>
    </row>
    <row r="19" spans="1:6" x14ac:dyDescent="0.35">
      <c r="A19" s="48" t="s">
        <v>10</v>
      </c>
      <c r="B19" s="48"/>
      <c r="C19" s="50">
        <f>F7</f>
        <v>1030.1587301587304</v>
      </c>
      <c r="D19" s="11">
        <f>(D16+D17)/D18</f>
        <v>1050.858151854032</v>
      </c>
      <c r="E19" s="6"/>
      <c r="F19" s="6"/>
    </row>
    <row r="20" spans="1:6" x14ac:dyDescent="0.35">
      <c r="A20" s="48" t="s">
        <v>11</v>
      </c>
      <c r="B20" s="48"/>
      <c r="C20" s="11" t="s">
        <v>37</v>
      </c>
      <c r="D20" s="21">
        <f>D19/C19-1</f>
        <v>2.0093429380647176E-2</v>
      </c>
      <c r="E20" s="6"/>
      <c r="F20" s="6"/>
    </row>
    <row r="21" spans="1:6" x14ac:dyDescent="0.35">
      <c r="A21" s="48" t="s">
        <v>39</v>
      </c>
      <c r="B21" s="48"/>
      <c r="C21" s="43">
        <f>Foglio2!C37</f>
        <v>2558</v>
      </c>
      <c r="D21" s="11" t="s">
        <v>37</v>
      </c>
      <c r="E21" s="6"/>
      <c r="F21" s="6"/>
    </row>
    <row r="22" spans="1:6" x14ac:dyDescent="0.35">
      <c r="A22" s="8" t="s">
        <v>40</v>
      </c>
      <c r="B22" s="8"/>
      <c r="C22" s="11">
        <f>F10</f>
        <v>1.0788289676425269</v>
      </c>
      <c r="D22" s="11">
        <v>1</v>
      </c>
      <c r="E22" s="6"/>
      <c r="F22" s="6"/>
    </row>
  </sheetData>
  <mergeCells count="16">
    <mergeCell ref="A21:B21"/>
    <mergeCell ref="A22:B22"/>
    <mergeCell ref="A12:F13"/>
    <mergeCell ref="A16:B16"/>
    <mergeCell ref="A17:B17"/>
    <mergeCell ref="A18:B18"/>
    <mergeCell ref="A19:B19"/>
    <mergeCell ref="A20:B20"/>
    <mergeCell ref="A5:B5"/>
    <mergeCell ref="A6:B6"/>
    <mergeCell ref="A7:B7"/>
    <mergeCell ref="A8:B8"/>
    <mergeCell ref="A10:B10"/>
    <mergeCell ref="A1:F2"/>
    <mergeCell ref="C8:C10"/>
    <mergeCell ref="D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Daniletto</dc:creator>
  <cp:lastModifiedBy>Daniletto</cp:lastModifiedBy>
  <dcterms:created xsi:type="dcterms:W3CDTF">2020-06-25T09:50:10Z</dcterms:created>
  <dcterms:modified xsi:type="dcterms:W3CDTF">2020-06-25T12:42:16Z</dcterms:modified>
</cp:coreProperties>
</file>